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IP &amp; Bond Projects\Athletic Club HVAC Project\"/>
    </mc:Choice>
  </mc:AlternateContent>
  <xr:revisionPtr revIDLastSave="0" documentId="10_ncr:100000_{4D864E6C-F9D8-49A6-916F-0587C0FEB1C0}" xr6:coauthVersionLast="31" xr6:coauthVersionMax="31" xr10:uidLastSave="{00000000-0000-0000-0000-000000000000}"/>
  <bookViews>
    <workbookView xWindow="0" yWindow="0" windowWidth="23040" windowHeight="9675" xr2:uid="{00000000-000D-0000-FFFF-FFFF00000000}"/>
  </bookViews>
  <sheets>
    <sheet name="Project Budget" sheetId="2" r:id="rId1"/>
    <sheet name="Journal Detail Export" sheetId="1" r:id="rId2"/>
  </sheets>
  <calcPr calcId="179017"/>
</workbook>
</file>

<file path=xl/calcChain.xml><?xml version="1.0" encoding="utf-8"?>
<calcChain xmlns="http://schemas.openxmlformats.org/spreadsheetml/2006/main">
  <c r="F17" i="2" l="1"/>
  <c r="F8" i="2"/>
  <c r="B11" i="2"/>
  <c r="B10" i="2"/>
  <c r="B6" i="2"/>
  <c r="L12" i="1" l="1"/>
  <c r="B8" i="2" s="1"/>
  <c r="B7" i="2"/>
  <c r="L10" i="1" l="1"/>
</calcChain>
</file>

<file path=xl/sharedStrings.xml><?xml version="1.0" encoding="utf-8"?>
<sst xmlns="http://schemas.openxmlformats.org/spreadsheetml/2006/main" count="117" uniqueCount="55">
  <si>
    <t>ACCOUNT</t>
  </si>
  <si>
    <t>DESCRIPTION</t>
  </si>
  <si>
    <t>YEAR</t>
  </si>
  <si>
    <t>PER</t>
  </si>
  <si>
    <t>JOURNAL</t>
  </si>
  <si>
    <t>EFF DATE</t>
  </si>
  <si>
    <t>SRC</t>
  </si>
  <si>
    <t>REF1</t>
  </si>
  <si>
    <t>PO/REF2</t>
  </si>
  <si>
    <t>REF3</t>
  </si>
  <si>
    <t>REFERENCE</t>
  </si>
  <si>
    <t>AMOUNT</t>
  </si>
  <si>
    <t>P</t>
  </si>
  <si>
    <t>VDR NAME/ITEM DESC</t>
  </si>
  <si>
    <t>COMMENTS</t>
  </si>
  <si>
    <t/>
  </si>
  <si>
    <t>450-531-58850-</t>
  </si>
  <si>
    <t>MAJOR TOOLS &amp; EQUIPMENT</t>
  </si>
  <si>
    <t>API</t>
  </si>
  <si>
    <t>015805</t>
  </si>
  <si>
    <t>42710</t>
  </si>
  <si>
    <t>1885</t>
  </si>
  <si>
    <t>Y</t>
  </si>
  <si>
    <t>PGAL, INC.</t>
  </si>
  <si>
    <t>HVAC PROJECT PAIR WITH PO#2180</t>
  </si>
  <si>
    <t>21800532</t>
  </si>
  <si>
    <t>42591</t>
  </si>
  <si>
    <t>1878</t>
  </si>
  <si>
    <t>39278</t>
  </si>
  <si>
    <t>39277</t>
  </si>
  <si>
    <t>39276</t>
  </si>
  <si>
    <t>1743</t>
  </si>
  <si>
    <t>21800357</t>
  </si>
  <si>
    <t>35009</t>
  </si>
  <si>
    <t>1582</t>
  </si>
  <si>
    <t>HVAC PROJECT</t>
  </si>
  <si>
    <t>014224</t>
  </si>
  <si>
    <t>21800227</t>
  </si>
  <si>
    <t>34528</t>
  </si>
  <si>
    <t>1569</t>
  </si>
  <si>
    <t>THYSSENKRUPP ELEVATOR CORPORATION</t>
  </si>
  <si>
    <t>ELEVATOR MODERNIZATION</t>
  </si>
  <si>
    <t>33774</t>
  </si>
  <si>
    <t>1534</t>
  </si>
  <si>
    <t>HVAC Project Budget</t>
  </si>
  <si>
    <t>Available Budget</t>
  </si>
  <si>
    <t>Project Management Contract (Eikon)</t>
  </si>
  <si>
    <t>Bid Sub-Total</t>
  </si>
  <si>
    <t>Construction Contingency</t>
  </si>
  <si>
    <t>Project Total</t>
  </si>
  <si>
    <t xml:space="preserve">Budget Deficit </t>
  </si>
  <si>
    <t>*Available budget information is based on email from Terri Doby dated Tuesday, October 23, 2018.</t>
  </si>
  <si>
    <t>Remaining Design Funds (PGAL)</t>
  </si>
  <si>
    <t>Base Bid (Infinity)</t>
  </si>
  <si>
    <t>Add Alt Bid (Infinity)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</si>
</sst>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164" formatCode="mm/dd/yyyy"/>
  </numFmts>
  <fonts count="7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0" applyNumberFormat="1"/>
    <xf numFmtId="0" fontId="1" fillId="0" borderId="0" xfId="0" applyFont="1"/>
    <xf numFmtId="3" fontId="0" fillId="0" borderId="0" xfId="0" applyNumberFormat="1"/>
    <xf numFmtId="1" fontId="0" fillId="0" borderId="0" xfId="0" applyNumberFormat="1"/>
    <xf numFmtId="41" fontId="1" fillId="0" borderId="0" xfId="0" applyNumberFormat="1" applyFont="1"/>
    <xf numFmtId="41" fontId="0" fillId="0" borderId="0" xfId="0" applyNumberFormat="1"/>
    <xf numFmtId="0" fontId="3" fillId="0" borderId="1" xfId="0" applyFont="1" applyBorder="1"/>
    <xf numFmtId="0" fontId="4" fillId="0" borderId="1" xfId="0" applyFont="1" applyBorder="1"/>
    <xf numFmtId="44" fontId="4" fillId="0" borderId="1" xfId="1" applyFont="1" applyBorder="1"/>
    <xf numFmtId="0" fontId="5" fillId="0" borderId="1" xfId="0" applyFont="1" applyBorder="1" applyAlignment="1">
      <alignment horizontal="right"/>
    </xf>
    <xf numFmtId="44" fontId="5" fillId="0" borderId="1" xfId="1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/>
    <xf numFmtId="0" fontId="6" fillId="2" borderId="1" xfId="0" applyFont="1" applyFill="1" applyBorder="1"/>
    <xf numFmtId="44" fontId="6" fillId="2" borderId="1" xfId="1" applyFont="1" applyFill="1" applyBorder="1"/>
    <xf numFmtId="44" fontId="0" fillId="0" borderId="0" xfId="0" applyNumberFormat="1"/>
    <xf numFmtId="0" fontId="5" fillId="3" borderId="1" xfId="0" applyFont="1" applyFill="1" applyBorder="1"/>
    <xf numFmtId="44" fontId="5" fillId="3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F488E-7519-4F3C-BABC-3D4B740DA146}">
  <dimension ref="A1:F17"/>
  <sheetViews>
    <sheetView tabSelected="1" workbookViewId="0">
      <selection activeCell="F18" sqref="F18"/>
    </sheetView>
  </sheetViews>
  <sheetFormatPr defaultRowHeight="15" x14ac:dyDescent="0.25"/>
  <cols>
    <col min="1" max="1" width="39.85546875" bestFit="1" customWidth="1"/>
    <col min="2" max="2" width="15.7109375" bestFit="1" customWidth="1"/>
    <col min="6" max="6" width="14.28515625" bestFit="1" customWidth="1"/>
  </cols>
  <sheetData>
    <row r="1" spans="1:6" ht="19.5" x14ac:dyDescent="0.3">
      <c r="A1" s="7" t="s">
        <v>44</v>
      </c>
      <c r="B1" s="8"/>
    </row>
    <row r="2" spans="1:6" x14ac:dyDescent="0.25">
      <c r="A2" s="8"/>
      <c r="B2" s="8"/>
    </row>
    <row r="3" spans="1:6" x14ac:dyDescent="0.25">
      <c r="A3" s="17" t="s">
        <v>45</v>
      </c>
      <c r="B3" s="18">
        <v>1004640</v>
      </c>
    </row>
    <row r="4" spans="1:6" x14ac:dyDescent="0.25">
      <c r="A4" s="8" t="s">
        <v>53</v>
      </c>
      <c r="B4" s="9">
        <v>913329</v>
      </c>
    </row>
    <row r="5" spans="1:6" x14ac:dyDescent="0.25">
      <c r="A5" s="8" t="s">
        <v>54</v>
      </c>
      <c r="B5" s="9">
        <v>266706</v>
      </c>
    </row>
    <row r="6" spans="1:6" x14ac:dyDescent="0.25">
      <c r="A6" s="10" t="s">
        <v>47</v>
      </c>
      <c r="B6" s="11">
        <f>SUM(B4:B5)</f>
        <v>1180035</v>
      </c>
    </row>
    <row r="7" spans="1:6" x14ac:dyDescent="0.25">
      <c r="A7" s="12" t="s">
        <v>48</v>
      </c>
      <c r="B7" s="11">
        <f>100000</f>
        <v>100000</v>
      </c>
    </row>
    <row r="8" spans="1:6" x14ac:dyDescent="0.25">
      <c r="A8" s="12" t="s">
        <v>52</v>
      </c>
      <c r="B8" s="11">
        <f>(92500-'Journal Detail Export'!L12)</f>
        <v>20973.630000000005</v>
      </c>
      <c r="F8" s="16">
        <f>B4+B8+B9</f>
        <v>1001022.63</v>
      </c>
    </row>
    <row r="9" spans="1:6" x14ac:dyDescent="0.25">
      <c r="A9" s="13" t="s">
        <v>46</v>
      </c>
      <c r="B9" s="11">
        <v>66720</v>
      </c>
    </row>
    <row r="10" spans="1:6" x14ac:dyDescent="0.25">
      <c r="A10" s="10" t="s">
        <v>49</v>
      </c>
      <c r="B10" s="9">
        <f>SUM(B6:B9)</f>
        <v>1367728.63</v>
      </c>
    </row>
    <row r="11" spans="1:6" x14ac:dyDescent="0.25">
      <c r="A11" s="14" t="s">
        <v>50</v>
      </c>
      <c r="B11" s="15">
        <f>B3-B10</f>
        <v>-363088.62999999989</v>
      </c>
    </row>
    <row r="12" spans="1:6" x14ac:dyDescent="0.25">
      <c r="B12" s="16"/>
    </row>
    <row r="13" spans="1:6" hidden="1" x14ac:dyDescent="0.25">
      <c r="A13" t="s">
        <v>51</v>
      </c>
    </row>
    <row r="15" spans="1:6" x14ac:dyDescent="0.25">
      <c r="F15">
        <v>1119293</v>
      </c>
    </row>
    <row r="16" spans="1:6" x14ac:dyDescent="0.25">
      <c r="F16">
        <v>484025</v>
      </c>
    </row>
    <row r="17" spans="6:6" x14ac:dyDescent="0.25">
      <c r="F17">
        <f>SUM(F15:F16)</f>
        <v>1603318</v>
      </c>
    </row>
  </sheetData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zoomScale="75" zoomScaleNormal="75" workbookViewId="0">
      <selection activeCell="L22" sqref="L22"/>
    </sheetView>
  </sheetViews>
  <sheetFormatPr defaultRowHeight="15" x14ac:dyDescent="0.25"/>
  <cols>
    <col min="1" max="1" width="16.7109375" customWidth="1"/>
    <col min="2" max="2" width="27.5703125" customWidth="1"/>
    <col min="3" max="5" width="8.42578125" customWidth="1"/>
    <col min="6" max="6" width="12" customWidth="1"/>
    <col min="7" max="8" width="8.42578125" customWidth="1"/>
    <col min="9" max="9" width="9.5703125" customWidth="1"/>
    <col min="10" max="10" width="8.42578125" customWidth="1"/>
    <col min="11" max="11" width="10.7109375" customWidth="1"/>
    <col min="12" max="12" width="12" style="6" customWidth="1"/>
    <col min="13" max="13" width="8.42578125" customWidth="1"/>
    <col min="14" max="14" width="39.5703125" customWidth="1"/>
    <col min="15" max="15" width="36" customWidth="1"/>
  </cols>
  <sheetData>
    <row r="1" spans="1:1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5" t="s">
        <v>11</v>
      </c>
      <c r="M1" s="2" t="s">
        <v>12</v>
      </c>
      <c r="N1" s="2" t="s">
        <v>13</v>
      </c>
      <c r="O1" s="2" t="s">
        <v>14</v>
      </c>
    </row>
    <row r="2" spans="1:15" x14ac:dyDescent="0.25">
      <c r="A2" t="s">
        <v>16</v>
      </c>
      <c r="B2" t="s">
        <v>17</v>
      </c>
      <c r="C2" s="4">
        <v>2018</v>
      </c>
      <c r="D2" s="3">
        <v>12</v>
      </c>
      <c r="E2" s="3">
        <v>256</v>
      </c>
      <c r="F2" s="1">
        <v>43360</v>
      </c>
      <c r="G2" t="s">
        <v>18</v>
      </c>
      <c r="H2" t="s">
        <v>19</v>
      </c>
      <c r="I2" t="s">
        <v>15</v>
      </c>
      <c r="J2" t="s">
        <v>20</v>
      </c>
      <c r="K2" t="s">
        <v>21</v>
      </c>
      <c r="L2" s="6">
        <v>26.37</v>
      </c>
      <c r="M2" t="s">
        <v>22</v>
      </c>
      <c r="N2" t="s">
        <v>23</v>
      </c>
      <c r="O2" t="s">
        <v>24</v>
      </c>
    </row>
    <row r="3" spans="1:15" x14ac:dyDescent="0.25">
      <c r="A3" t="s">
        <v>16</v>
      </c>
      <c r="B3" t="s">
        <v>17</v>
      </c>
      <c r="C3" s="4">
        <v>2018</v>
      </c>
      <c r="D3" s="3">
        <v>12</v>
      </c>
      <c r="E3" s="3">
        <v>132</v>
      </c>
      <c r="F3" s="1">
        <v>43356</v>
      </c>
      <c r="G3" t="s">
        <v>18</v>
      </c>
      <c r="H3" t="s">
        <v>19</v>
      </c>
      <c r="I3" t="s">
        <v>25</v>
      </c>
      <c r="J3" t="s">
        <v>26</v>
      </c>
      <c r="K3" t="s">
        <v>27</v>
      </c>
      <c r="L3" s="6">
        <v>3500</v>
      </c>
      <c r="M3" t="s">
        <v>22</v>
      </c>
      <c r="N3" t="s">
        <v>23</v>
      </c>
      <c r="O3" t="s">
        <v>24</v>
      </c>
    </row>
    <row r="4" spans="1:15" x14ac:dyDescent="0.25">
      <c r="A4" t="s">
        <v>16</v>
      </c>
      <c r="B4" t="s">
        <v>17</v>
      </c>
      <c r="C4" s="4">
        <v>2018</v>
      </c>
      <c r="D4" s="3">
        <v>10</v>
      </c>
      <c r="E4" s="3">
        <v>7</v>
      </c>
      <c r="F4" s="1">
        <v>43284</v>
      </c>
      <c r="G4" t="s">
        <v>18</v>
      </c>
      <c r="H4" t="s">
        <v>19</v>
      </c>
      <c r="I4" t="s">
        <v>25</v>
      </c>
      <c r="J4" t="s">
        <v>30</v>
      </c>
      <c r="K4" t="s">
        <v>31</v>
      </c>
      <c r="L4" s="6">
        <v>8800</v>
      </c>
      <c r="M4" t="s">
        <v>22</v>
      </c>
      <c r="N4" t="s">
        <v>23</v>
      </c>
      <c r="O4" t="s">
        <v>24</v>
      </c>
    </row>
    <row r="5" spans="1:15" x14ac:dyDescent="0.25">
      <c r="A5" t="s">
        <v>16</v>
      </c>
      <c r="B5" t="s">
        <v>17</v>
      </c>
      <c r="C5" s="4">
        <v>2018</v>
      </c>
      <c r="D5" s="3">
        <v>10</v>
      </c>
      <c r="E5" s="3">
        <v>7</v>
      </c>
      <c r="F5" s="1">
        <v>43284</v>
      </c>
      <c r="G5" t="s">
        <v>18</v>
      </c>
      <c r="H5" t="s">
        <v>19</v>
      </c>
      <c r="I5" t="s">
        <v>25</v>
      </c>
      <c r="J5" t="s">
        <v>29</v>
      </c>
      <c r="K5" t="s">
        <v>31</v>
      </c>
      <c r="L5" s="6">
        <v>12000</v>
      </c>
      <c r="M5" t="s">
        <v>22</v>
      </c>
      <c r="N5" t="s">
        <v>23</v>
      </c>
      <c r="O5" t="s">
        <v>24</v>
      </c>
    </row>
    <row r="6" spans="1:15" x14ac:dyDescent="0.25">
      <c r="A6" t="s">
        <v>16</v>
      </c>
      <c r="B6" t="s">
        <v>17</v>
      </c>
      <c r="C6" s="4">
        <v>2018</v>
      </c>
      <c r="D6" s="3">
        <v>10</v>
      </c>
      <c r="E6" s="3">
        <v>7</v>
      </c>
      <c r="F6" s="1">
        <v>43284</v>
      </c>
      <c r="G6" t="s">
        <v>18</v>
      </c>
      <c r="H6" t="s">
        <v>19</v>
      </c>
      <c r="I6" t="s">
        <v>25</v>
      </c>
      <c r="J6" t="s">
        <v>28</v>
      </c>
      <c r="K6" t="s">
        <v>31</v>
      </c>
      <c r="L6" s="6">
        <v>35200</v>
      </c>
      <c r="M6" t="s">
        <v>22</v>
      </c>
      <c r="N6" t="s">
        <v>23</v>
      </c>
      <c r="O6" t="s">
        <v>24</v>
      </c>
    </row>
    <row r="7" spans="1:15" x14ac:dyDescent="0.25">
      <c r="A7" t="s">
        <v>16</v>
      </c>
      <c r="B7" t="s">
        <v>17</v>
      </c>
      <c r="C7" s="4">
        <v>2018</v>
      </c>
      <c r="D7" s="3">
        <v>6</v>
      </c>
      <c r="E7" s="3">
        <v>153</v>
      </c>
      <c r="F7" s="1">
        <v>43174</v>
      </c>
      <c r="G7" t="s">
        <v>18</v>
      </c>
      <c r="H7" t="s">
        <v>19</v>
      </c>
      <c r="I7" t="s">
        <v>32</v>
      </c>
      <c r="J7" t="s">
        <v>33</v>
      </c>
      <c r="K7" t="s">
        <v>34</v>
      </c>
      <c r="L7" s="6">
        <v>12000</v>
      </c>
      <c r="M7" t="s">
        <v>22</v>
      </c>
      <c r="N7" t="s">
        <v>23</v>
      </c>
      <c r="O7" t="s">
        <v>35</v>
      </c>
    </row>
    <row r="8" spans="1:15" x14ac:dyDescent="0.25">
      <c r="A8" t="s">
        <v>16</v>
      </c>
      <c r="B8" t="s">
        <v>17</v>
      </c>
      <c r="C8" s="4">
        <v>2018</v>
      </c>
      <c r="D8" s="3">
        <v>6</v>
      </c>
      <c r="E8" s="3">
        <v>72</v>
      </c>
      <c r="F8" s="1">
        <v>43167</v>
      </c>
      <c r="G8" t="s">
        <v>18</v>
      </c>
      <c r="H8" t="s">
        <v>36</v>
      </c>
      <c r="I8" t="s">
        <v>37</v>
      </c>
      <c r="J8" t="s">
        <v>38</v>
      </c>
      <c r="K8" t="s">
        <v>39</v>
      </c>
      <c r="L8" s="6">
        <v>32917</v>
      </c>
      <c r="M8" t="s">
        <v>22</v>
      </c>
      <c r="N8" t="s">
        <v>40</v>
      </c>
      <c r="O8" t="s">
        <v>41</v>
      </c>
    </row>
    <row r="9" spans="1:15" x14ac:dyDescent="0.25">
      <c r="A9" t="s">
        <v>16</v>
      </c>
      <c r="B9" t="s">
        <v>17</v>
      </c>
      <c r="C9" s="4">
        <v>2018</v>
      </c>
      <c r="D9" s="3">
        <v>5</v>
      </c>
      <c r="E9" s="3">
        <v>85</v>
      </c>
      <c r="F9" s="1">
        <v>43140</v>
      </c>
      <c r="G9" t="s">
        <v>18</v>
      </c>
      <c r="H9" t="s">
        <v>36</v>
      </c>
      <c r="I9" t="s">
        <v>37</v>
      </c>
      <c r="J9" t="s">
        <v>42</v>
      </c>
      <c r="K9" t="s">
        <v>43</v>
      </c>
      <c r="L9" s="6">
        <v>32917</v>
      </c>
      <c r="M9" t="s">
        <v>22</v>
      </c>
      <c r="N9" t="s">
        <v>40</v>
      </c>
      <c r="O9" t="s">
        <v>41</v>
      </c>
    </row>
    <row r="10" spans="1:15" x14ac:dyDescent="0.25">
      <c r="A10" t="s">
        <v>15</v>
      </c>
      <c r="B10" t="s">
        <v>15</v>
      </c>
      <c r="F10" t="s">
        <v>15</v>
      </c>
      <c r="G10" t="s">
        <v>15</v>
      </c>
      <c r="H10" t="s">
        <v>15</v>
      </c>
      <c r="I10" t="s">
        <v>15</v>
      </c>
      <c r="J10" t="s">
        <v>15</v>
      </c>
      <c r="K10" t="s">
        <v>15</v>
      </c>
      <c r="L10" s="5">
        <f>SUM(L2:L9)</f>
        <v>137360.37</v>
      </c>
      <c r="M10" t="s">
        <v>15</v>
      </c>
      <c r="N10" t="s">
        <v>15</v>
      </c>
      <c r="O10" t="s">
        <v>15</v>
      </c>
    </row>
    <row r="12" spans="1:15" x14ac:dyDescent="0.25">
      <c r="L12" s="6">
        <f>SUM(L2:L7)</f>
        <v>71526.37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 Budget</vt:lpstr>
      <vt:lpstr>Journal Detail 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 Doby</dc:creator>
  <cp:lastModifiedBy>Jason Shroyer</cp:lastModifiedBy>
  <cp:lastPrinted>2018-11-01T22:12:09Z</cp:lastPrinted>
  <dcterms:created xsi:type="dcterms:W3CDTF">2018-10-23T19:14:29Z</dcterms:created>
  <dcterms:modified xsi:type="dcterms:W3CDTF">2018-11-02T17:42:43Z</dcterms:modified>
</cp:coreProperties>
</file>